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расходов'!$17:$17</definedName>
    <definedName name="LAST_CELL" localSheetId="0">'Роспись расходов'!#REF!</definedName>
    <definedName name="_xlnm.Print_Area" localSheetId="0">'Роспись расходов'!$A$1:$H$116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6" i="1"/>
  <c r="F46"/>
  <c r="F56"/>
  <c r="F55" s="1"/>
  <c r="F91"/>
  <c r="F92"/>
  <c r="F63"/>
  <c r="F62" s="1"/>
  <c r="F61" s="1"/>
  <c r="F64"/>
  <c r="F65"/>
  <c r="F59"/>
  <c r="G55"/>
  <c r="H55"/>
  <c r="G86"/>
  <c r="H86"/>
  <c r="G32"/>
  <c r="H32"/>
  <c r="G21"/>
  <c r="G20" s="1"/>
  <c r="F34"/>
  <c r="F33" s="1"/>
  <c r="G100"/>
  <c r="H100"/>
  <c r="F100"/>
  <c r="H78"/>
  <c r="F78"/>
  <c r="G70"/>
  <c r="F79"/>
  <c r="G109"/>
  <c r="G108" s="1"/>
  <c r="G107" s="1"/>
  <c r="G106" s="1"/>
  <c r="G105" s="1"/>
  <c r="H109"/>
  <c r="H108" s="1"/>
  <c r="H107" s="1"/>
  <c r="H106" s="1"/>
  <c r="H105" s="1"/>
  <c r="F109"/>
  <c r="F108" s="1"/>
  <c r="F107" s="1"/>
  <c r="F106" s="1"/>
  <c r="F105" s="1"/>
  <c r="F103"/>
  <c r="F102" s="1"/>
  <c r="F101" s="1"/>
  <c r="F98"/>
  <c r="F97" s="1"/>
  <c r="F95"/>
  <c r="F94" s="1"/>
  <c r="G88"/>
  <c r="G87" s="1"/>
  <c r="H88"/>
  <c r="H87" s="1"/>
  <c r="F88"/>
  <c r="F87" s="1"/>
  <c r="G79"/>
  <c r="G78" s="1"/>
  <c r="H79"/>
  <c r="G71"/>
  <c r="H71"/>
  <c r="H70" s="1"/>
  <c r="F71"/>
  <c r="F70" s="1"/>
  <c r="G62"/>
  <c r="G61" s="1"/>
  <c r="H62"/>
  <c r="H61" s="1"/>
  <c r="G56"/>
  <c r="G54" s="1"/>
  <c r="G53" s="1"/>
  <c r="G52" s="1"/>
  <c r="H56"/>
  <c r="G46"/>
  <c r="G45" s="1"/>
  <c r="H46"/>
  <c r="H45" s="1"/>
  <c r="F45"/>
  <c r="G41"/>
  <c r="H41"/>
  <c r="F41"/>
  <c r="F32" s="1"/>
  <c r="G38"/>
  <c r="H38"/>
  <c r="F38"/>
  <c r="G34"/>
  <c r="G33" s="1"/>
  <c r="H34"/>
  <c r="H33" s="1"/>
  <c r="G29"/>
  <c r="G28" s="1"/>
  <c r="H29"/>
  <c r="H28" s="1"/>
  <c r="F29"/>
  <c r="F28" s="1"/>
  <c r="H24"/>
  <c r="G24"/>
  <c r="F24"/>
  <c r="G23"/>
  <c r="H23"/>
  <c r="F23"/>
  <c r="F54" l="1"/>
  <c r="F21" s="1"/>
  <c r="F20" s="1"/>
  <c r="H54"/>
  <c r="H53" s="1"/>
  <c r="H52" s="1"/>
  <c r="H21"/>
  <c r="H20"/>
  <c r="H19" s="1"/>
  <c r="G19"/>
  <c r="F53" l="1"/>
  <c r="F52" s="1"/>
  <c r="F18"/>
  <c r="F19" l="1"/>
  <c r="G27"/>
  <c r="H27"/>
  <c r="F27"/>
  <c r="G22"/>
  <c r="H22"/>
  <c r="F22"/>
  <c r="F69" l="1"/>
  <c r="F68"/>
</calcChain>
</file>

<file path=xl/sharedStrings.xml><?xml version="1.0" encoding="utf-8"?>
<sst xmlns="http://schemas.openxmlformats.org/spreadsheetml/2006/main" count="394" uniqueCount="118">
  <si>
    <t>Наименование показателя</t>
  </si>
  <si>
    <t>Раздел</t>
  </si>
  <si>
    <t>Подраздел</t>
  </si>
  <si>
    <t>Целевая статья расходов</t>
  </si>
  <si>
    <t>2025 год</t>
  </si>
  <si>
    <t>2026 год</t>
  </si>
  <si>
    <t>2027 год</t>
  </si>
  <si>
    <t>(рублей)</t>
  </si>
  <si>
    <t>Приложение 2</t>
  </si>
  <si>
    <t>к Решению Собрания депутатов</t>
  </si>
  <si>
    <t>ВСЕГО:</t>
  </si>
  <si>
    <t/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</si>
  <si>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</si>
  <si>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</si>
  <si>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</si>
  <si>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и 2027 годов"</t>
  </si>
  <si>
    <t>Группа (подгруппа) вида расходов</t>
  </si>
  <si>
    <t>01</t>
  </si>
  <si>
    <t>04</t>
  </si>
  <si>
    <t>ОБЩЕГОСУДАРСТВЕННЫЕ ВОПРОСЫ</t>
  </si>
  <si>
    <t>Программа"Устойчивое развитие Каменского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</si>
  <si>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</si>
  <si>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</si>
  <si>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</si>
  <si>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Высшее должностное лицо органа местного самоуправления</t>
  </si>
  <si>
    <t>0120020300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</si>
  <si>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</si>
  <si>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</si>
  <si>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</si>
  <si>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</si>
  <si>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02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</si>
  <si>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</si>
  <si>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</si>
  <si>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Финансовое обеспечение выполнения функций органов местного самоуправления</t>
  </si>
  <si>
    <t>0120020400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</si>
  <si>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</si>
  <si>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</si>
  <si>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 для обеспечения государственных (муниципальных) нужд</t>
  </si>
  <si>
    <t>244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</si>
  <si>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</si>
  <si>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</si>
  <si>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</si>
  <si>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</si>
  <si>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</si>
  <si>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</si>
  <si>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Председатель представительного органа местного самоуправления</t>
  </si>
  <si>
    <t>0120021110</t>
  </si>
  <si>
    <t>03</t>
  </si>
  <si>
    <t>Другие мероприятия по реализации функций органа местного самоуправления</t>
  </si>
  <si>
    <t>0120021510</t>
  </si>
  <si>
    <t>13</t>
  </si>
  <si>
    <t>Непрограммные направления деятельности</t>
  </si>
  <si>
    <t>9900000000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</si>
  <si>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</si>
  <si>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</si>
  <si>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НАЦИОНАЛЬНАЯ ОБОРОНА</t>
  </si>
  <si>
    <t>0120051180</t>
  </si>
  <si>
    <t>НАЦИОНАЛЬНАЯ БЕЗОПАСНОСТЬ И ПРАВООХРАНИТЕЛЬНАЯ ДЕЯТЕЛЬНОСТЬ</t>
  </si>
  <si>
    <t>Подпрограмма "Обеспечение первичных мер пожарной безопасности на территории сельского поселения"</t>
  </si>
  <si>
    <t>0150000000</t>
  </si>
  <si>
    <t>Обеспечение первичных мер пожарной безопасности</t>
  </si>
  <si>
    <t>0150006900</t>
  </si>
  <si>
    <t>10</t>
  </si>
  <si>
    <t>Обеспечение первичных мер пожарной безопасности сельских поселений</t>
  </si>
  <si>
    <t>01500S6140</t>
  </si>
  <si>
    <t>НАЦИОНАЛЬНАЯ ЭКОНОМИКА</t>
  </si>
  <si>
    <t>Подпрограмма "Реализация переданных полномочий"</t>
  </si>
  <si>
    <t>0130000000</t>
  </si>
  <si>
    <t>Капитальный ремонт, ремонт и содержание автомобильных дорог общего пользования местного значения</t>
  </si>
  <si>
    <t>0130006201</t>
  </si>
  <si>
    <t>09</t>
  </si>
  <si>
    <t>Капитальный ремонт, ремонт и содержание автомобильных дорог общего пользования местного значения (софинансирование)</t>
  </si>
  <si>
    <t>01300S6201</t>
  </si>
  <si>
    <t>ЖИЛИЩНО-КОММУНАЛЬНОЕ ХОЗЯЙСТВО</t>
  </si>
  <si>
    <t>05</t>
  </si>
  <si>
    <t>Организация в границах поселений электро-, тепло-, водоснабжения и водоотведения</t>
  </si>
  <si>
    <t>0130006210</t>
  </si>
  <si>
    <t>Содержание мест захоронения</t>
  </si>
  <si>
    <t>0130006220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</si>
  <si>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</si>
  <si>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</si>
  <si>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</si>
  <si>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</si>
  <si>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</si>
  <si>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</si>
  <si>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ОХРАНА ОКРУЖАЮЩЕЙ СРЕДЫ</t>
  </si>
  <si>
    <t>06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</si>
  <si>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</si>
  <si>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</si>
  <si>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СОЦИАЛЬНАЯ ПОЛИТИКА</t>
  </si>
  <si>
    <t>Доплата к пенсии за выслугу лет муниципальным служащим</t>
  </si>
  <si>
    <t>0120011100</t>
  </si>
  <si>
    <t>Социальное обеспечение и иные выплаты населению</t>
  </si>
  <si>
    <t>300</t>
  </si>
  <si>
    <t>Иные пенсии, социальные доплаты к пенсиям</t>
  </si>
  <si>
    <t>312</t>
  </si>
  <si>
    <t>01400S4011</t>
  </si>
  <si>
    <t>0140066666</t>
  </si>
  <si>
    <t>122</t>
  </si>
  <si>
    <t>853</t>
  </si>
  <si>
    <t>Реализация инициативных проектов за счет инициативных платежей граждан</t>
  </si>
  <si>
    <t>Реализация инициативных проектов</t>
  </si>
  <si>
    <t>Каменского сельского поселения</t>
  </si>
  <si>
    <t>"О бюджете Каменского сельского поселения</t>
  </si>
  <si>
    <t>от "16" декабря  2024 г. № 23</t>
  </si>
  <si>
    <t>Распределение бюджетных ассигнований по целевым статьям (муниципальным программам и непрограммным направлениям деятельности),</t>
  </si>
  <si>
    <t xml:space="preserve"> группам (подгруппам) видов расходов, разделам и подразделам классификации расходов бюджета                                                                                                                                                            Каменского сельского поселения на 2025 год и на плановый период 2026 и 2027 годов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</si>
  <si>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</si>
  <si>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</si>
  <si>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</si>
  <si>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бюджетные ассигнования</t>
  </si>
  <si>
    <t>800</t>
  </si>
  <si>
    <t>Уплата иных платежей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</si>
  <si>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</si>
  <si>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</si>
  <si>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Приложение 3</t>
  </si>
  <si>
    <t>Условно утвержденные расходы</t>
  </si>
  <si>
    <t>от "25" декабря 2025 г. №86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</si>
</sst>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49" fontId="1" fillId="0" borderId="4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0" fontId="1" fillId="0" borderId="0" xfId="0" applyFont="1" applyAlignment="1"/>
    <xf numFmtId="0" fontId="6" fillId="0" borderId="0" xfId="0" applyFont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/>
    </xf>
    <xf numFmtId="49" fontId="8" fillId="0" borderId="3" xfId="0" applyNumberFormat="1" applyFont="1" applyBorder="1" applyAlignment="1" applyProtection="1">
      <alignment horizontal="center"/>
    </xf>
    <xf numFmtId="4" fontId="8" fillId="0" borderId="3" xfId="0" applyNumberFormat="1" applyFont="1" applyBorder="1" applyAlignment="1" applyProtection="1">
      <alignment horizontal="right" wrapText="1"/>
    </xf>
    <xf numFmtId="49" fontId="8" fillId="0" borderId="3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49" fontId="8" fillId="2" borderId="3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 applyProtection="1">
      <alignment horizontal="right" vertical="top" wrapText="1"/>
    </xf>
    <xf numFmtId="49" fontId="8" fillId="2" borderId="5" xfId="0" applyNumberFormat="1" applyFont="1" applyFill="1" applyBorder="1" applyAlignment="1" applyProtection="1">
      <alignment horizontal="left" vertical="top" wrapText="1"/>
    </xf>
    <xf numFmtId="49" fontId="8" fillId="2" borderId="5" xfId="0" applyNumberFormat="1" applyFont="1" applyFill="1" applyBorder="1" applyAlignment="1" applyProtection="1">
      <alignment horizontal="center" vertical="top" wrapText="1"/>
    </xf>
    <xf numFmtId="4" fontId="8" fillId="2" borderId="5" xfId="0" applyNumberFormat="1" applyFont="1" applyFill="1" applyBorder="1" applyAlignment="1" applyProtection="1">
      <alignment horizontal="right" vertical="top" wrapText="1"/>
    </xf>
    <xf numFmtId="4" fontId="8" fillId="2" borderId="7" xfId="0" applyNumberFormat="1" applyFont="1" applyFill="1" applyBorder="1" applyAlignment="1" applyProtection="1">
      <alignment horizontal="right" vertical="top" wrapText="1"/>
    </xf>
    <xf numFmtId="49" fontId="8" fillId="2" borderId="6" xfId="0" applyNumberFormat="1" applyFont="1" applyFill="1" applyBorder="1" applyAlignment="1" applyProtection="1">
      <alignment horizontal="center" vertical="top" wrapText="1"/>
    </xf>
    <xf numFmtId="4" fontId="8" fillId="2" borderId="6" xfId="0" applyNumberFormat="1" applyFont="1" applyFill="1" applyBorder="1" applyAlignment="1" applyProtection="1">
      <alignment horizontal="righ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2" xfId="0" applyNumberFormat="1" applyFont="1" applyFill="1" applyBorder="1" applyAlignment="1" applyProtection="1">
      <alignment horizontal="center" vertical="top" wrapText="1"/>
    </xf>
    <xf numFmtId="4" fontId="8" fillId="2" borderId="2" xfId="0" applyNumberFormat="1" applyFont="1" applyFill="1" applyBorder="1" applyAlignment="1" applyProtection="1">
      <alignment horizontal="right" vertical="top" wrapText="1"/>
    </xf>
    <xf numFmtId="49" fontId="1" fillId="2" borderId="3" xfId="0" applyNumberFormat="1" applyFont="1" applyFill="1" applyBorder="1" applyAlignment="1" applyProtection="1">
      <alignment horizontal="left" vertical="top" wrapText="1"/>
    </xf>
    <xf numFmtId="0" fontId="1" fillId="2" borderId="3" xfId="0" applyFont="1" applyFill="1" applyBorder="1"/>
    <xf numFmtId="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tabSelected="1" view="pageBreakPreview" zoomScale="110" zoomScaleSheetLayoutView="110" workbookViewId="0">
      <selection activeCell="F5" sqref="F5:H5"/>
    </sheetView>
  </sheetViews>
  <sheetFormatPr defaultRowHeight="12.75" customHeight="1"/>
  <cols>
    <col min="1" max="1" width="40.7109375" style="3" customWidth="1"/>
    <col min="2" max="2" width="12.85546875" style="3" customWidth="1"/>
    <col min="3" max="3" width="11.7109375" style="3" customWidth="1"/>
    <col min="4" max="4" width="6.7109375" style="3" customWidth="1"/>
    <col min="5" max="5" width="9.85546875" style="3" customWidth="1"/>
    <col min="6" max="6" width="14.42578125" style="3" customWidth="1"/>
    <col min="7" max="7" width="13.140625" style="3" customWidth="1"/>
    <col min="8" max="8" width="13" style="3" customWidth="1"/>
    <col min="9" max="9" width="0.140625" style="3" customWidth="1"/>
    <col min="10" max="10" width="15.42578125" bestFit="1" customWidth="1"/>
  </cols>
  <sheetData>
    <row r="1" spans="1:9">
      <c r="A1" s="1"/>
      <c r="B1" s="2"/>
      <c r="C1" s="5"/>
      <c r="D1" s="11"/>
      <c r="E1" s="11"/>
      <c r="F1" s="11"/>
      <c r="G1" s="11"/>
      <c r="H1" s="11" t="s">
        <v>8</v>
      </c>
    </row>
    <row r="2" spans="1:9">
      <c r="A2" s="20"/>
      <c r="C2" s="1"/>
      <c r="D2" s="11"/>
      <c r="E2" s="11"/>
      <c r="F2" s="43" t="s">
        <v>9</v>
      </c>
      <c r="G2" s="43"/>
      <c r="H2" s="43"/>
    </row>
    <row r="3" spans="1:9" ht="12.75" customHeight="1">
      <c r="D3" s="12"/>
      <c r="E3" s="12"/>
      <c r="F3" s="44" t="s">
        <v>12</v>
      </c>
      <c r="G3" s="44"/>
      <c r="H3" s="44"/>
    </row>
    <row r="4" spans="1:9" ht="12.75" customHeight="1">
      <c r="D4" s="12"/>
      <c r="E4" s="12"/>
      <c r="F4" s="12"/>
      <c r="G4" s="44" t="s">
        <v>13</v>
      </c>
      <c r="H4" s="44"/>
    </row>
    <row r="5" spans="1:9" ht="12.75" customHeight="1">
      <c r="D5" s="12"/>
      <c r="E5" s="12"/>
      <c r="F5" s="44" t="s">
        <v>117</v>
      </c>
      <c r="G5" s="45"/>
      <c r="H5" s="45"/>
    </row>
    <row r="6" spans="1:9" ht="12.75" customHeight="1">
      <c r="D6" s="12"/>
      <c r="E6" s="12"/>
      <c r="F6" s="12"/>
      <c r="G6" s="12"/>
      <c r="H6" s="12"/>
    </row>
    <row r="7" spans="1:9" ht="12.75" customHeight="1">
      <c r="D7" s="12"/>
      <c r="E7" s="18"/>
      <c r="F7" s="18"/>
      <c r="G7" s="18"/>
      <c r="H7" s="19" t="s">
        <v>115</v>
      </c>
    </row>
    <row r="8" spans="1:9" ht="12.75" customHeight="1">
      <c r="D8" s="12"/>
      <c r="E8" s="12"/>
      <c r="F8" s="44" t="s">
        <v>14</v>
      </c>
      <c r="G8" s="44"/>
      <c r="H8" s="44"/>
    </row>
    <row r="9" spans="1:9" ht="12.75" customHeight="1">
      <c r="D9" s="12"/>
      <c r="E9" s="12"/>
      <c r="F9" s="44" t="s">
        <v>102</v>
      </c>
      <c r="G9" s="44"/>
      <c r="H9" s="44"/>
    </row>
    <row r="10" spans="1:9">
      <c r="A10" s="4"/>
      <c r="B10" s="4"/>
      <c r="C10" s="4"/>
      <c r="D10" s="43" t="s">
        <v>103</v>
      </c>
      <c r="E10" s="43"/>
      <c r="F10" s="43"/>
      <c r="G10" s="43"/>
      <c r="H10" s="43"/>
    </row>
    <row r="11" spans="1:9">
      <c r="A11" s="4"/>
      <c r="B11" s="4"/>
      <c r="C11" s="4"/>
      <c r="D11" s="11"/>
      <c r="E11" s="11"/>
      <c r="F11" s="43" t="s">
        <v>15</v>
      </c>
      <c r="G11" s="43"/>
      <c r="H11" s="43"/>
    </row>
    <row r="12" spans="1:9">
      <c r="A12" s="4"/>
      <c r="B12" s="4"/>
      <c r="C12" s="4"/>
      <c r="D12" s="11"/>
      <c r="E12" s="11"/>
      <c r="F12" s="44" t="s">
        <v>104</v>
      </c>
      <c r="G12" s="44"/>
      <c r="H12" s="44"/>
      <c r="I12" s="15"/>
    </row>
    <row r="13" spans="1:9">
      <c r="B13" s="4"/>
      <c r="C13" s="4"/>
      <c r="D13" s="4"/>
      <c r="E13" s="4"/>
      <c r="F13" s="4"/>
      <c r="G13" s="4"/>
      <c r="H13" s="4"/>
    </row>
    <row r="14" spans="1:9" s="15" customFormat="1" ht="12">
      <c r="A14" s="42" t="s">
        <v>105</v>
      </c>
      <c r="B14" s="42"/>
      <c r="C14" s="42"/>
      <c r="D14" s="42"/>
      <c r="E14" s="42"/>
      <c r="F14" s="42"/>
      <c r="G14" s="42"/>
      <c r="H14" s="42"/>
    </row>
    <row r="15" spans="1:9" s="15" customFormat="1" ht="25.5" customHeight="1">
      <c r="A15" s="42" t="s">
        <v>106</v>
      </c>
      <c r="B15" s="42"/>
      <c r="C15" s="42"/>
      <c r="D15" s="42"/>
      <c r="E15" s="42"/>
      <c r="F15" s="42"/>
      <c r="G15" s="42"/>
      <c r="H15" s="42"/>
    </row>
    <row r="16" spans="1:9" ht="13.5" customHeight="1">
      <c r="A16" s="6"/>
      <c r="B16" s="6"/>
      <c r="C16" s="5"/>
      <c r="H16" s="16" t="s">
        <v>7</v>
      </c>
    </row>
    <row r="17" spans="1:10" ht="38.25" customHeight="1">
      <c r="A17" s="9" t="s">
        <v>0</v>
      </c>
      <c r="B17" s="8" t="s">
        <v>3</v>
      </c>
      <c r="C17" s="8" t="s">
        <v>16</v>
      </c>
      <c r="D17" s="8" t="s">
        <v>1</v>
      </c>
      <c r="E17" s="8" t="s">
        <v>2</v>
      </c>
      <c r="F17" s="8" t="s">
        <v>4</v>
      </c>
      <c r="G17" s="9" t="s">
        <v>5</v>
      </c>
      <c r="H17" s="9" t="s">
        <v>6</v>
      </c>
      <c r="I17" s="7"/>
    </row>
    <row r="18" spans="1:10" s="10" customFormat="1">
      <c r="A18" s="21" t="s">
        <v>10</v>
      </c>
      <c r="B18" s="22"/>
      <c r="C18" s="22"/>
      <c r="D18" s="22" t="s">
        <v>11</v>
      </c>
      <c r="E18" s="22"/>
      <c r="F18" s="23">
        <f>F20</f>
        <v>38449013.450000003</v>
      </c>
      <c r="G18" s="23">
        <v>14700997.43</v>
      </c>
      <c r="H18" s="23">
        <v>14480869.810000001</v>
      </c>
      <c r="I18" s="13"/>
      <c r="J18" s="14"/>
    </row>
    <row r="19" spans="1:10" s="10" customFormat="1" hidden="1">
      <c r="A19" s="24" t="s">
        <v>19</v>
      </c>
      <c r="B19" s="25"/>
      <c r="C19" s="25"/>
      <c r="D19" s="25"/>
      <c r="E19" s="25"/>
      <c r="F19" s="26">
        <f>F18-F20</f>
        <v>0</v>
      </c>
      <c r="G19" s="26">
        <f t="shared" ref="G19:H19" si="0">G18-G20</f>
        <v>0</v>
      </c>
      <c r="H19" s="26">
        <f t="shared" si="0"/>
        <v>0</v>
      </c>
      <c r="I19" s="13"/>
      <c r="J19" s="14"/>
    </row>
    <row r="20" spans="1:10" ht="25.5">
      <c r="A20" s="27" t="s">
        <v>20</v>
      </c>
      <c r="B20" s="28" t="s">
        <v>21</v>
      </c>
      <c r="C20" s="28"/>
      <c r="D20" s="28"/>
      <c r="E20" s="28"/>
      <c r="F20" s="29">
        <f>F21+F48+F62+F71+F79+F86+F101</f>
        <v>38449013.450000003</v>
      </c>
      <c r="G20" s="29">
        <f t="shared" ref="G20:H20" si="1">G21+G48+G62+G71+G79+G86+G101</f>
        <v>14700997.43</v>
      </c>
      <c r="H20" s="29">
        <f t="shared" si="1"/>
        <v>14480869.810000001</v>
      </c>
    </row>
    <row r="21" spans="1:10" ht="25.5">
      <c r="A21" s="27" t="s">
        <v>22</v>
      </c>
      <c r="B21" s="28" t="s">
        <v>23</v>
      </c>
      <c r="C21" s="28"/>
      <c r="D21" s="28" t="s">
        <v>17</v>
      </c>
      <c r="E21" s="28"/>
      <c r="F21" s="29">
        <f>F24+F29+F32+F45+F54+F107</f>
        <v>10887320.479999999</v>
      </c>
      <c r="G21" s="29">
        <f t="shared" ref="G21:H21" si="2">G24+G29+G32+G45+G54+G107</f>
        <v>10727151.43</v>
      </c>
      <c r="H21" s="29">
        <f t="shared" si="2"/>
        <v>10809603.810000001</v>
      </c>
    </row>
    <row r="22" spans="1:10" ht="28.5" customHeight="1">
      <c r="A22" s="27" t="s">
        <v>24</v>
      </c>
      <c r="B22" s="28" t="s">
        <v>25</v>
      </c>
      <c r="C22" s="28"/>
      <c r="D22" s="28"/>
      <c r="E22" s="28"/>
      <c r="F22" s="29">
        <f>F25+F26</f>
        <v>1156528.6399999999</v>
      </c>
      <c r="G22" s="29">
        <f t="shared" ref="G22:H22" si="3">G25+G26</f>
        <v>1051014.76</v>
      </c>
      <c r="H22" s="29">
        <f t="shared" si="3"/>
        <v>1051014.76</v>
      </c>
    </row>
    <row r="23" spans="1:10" ht="66" customHeight="1">
      <c r="A23" s="27" t="s">
        <v>26</v>
      </c>
      <c r="B23" s="28" t="s">
        <v>25</v>
      </c>
      <c r="C23" s="28" t="s">
        <v>27</v>
      </c>
      <c r="D23" s="28"/>
      <c r="E23" s="28"/>
      <c r="F23" s="29">
        <f>F25+F26</f>
        <v>1156528.6399999999</v>
      </c>
      <c r="G23" s="29">
        <f t="shared" ref="G23:H23" si="4">G25+G26</f>
        <v>1051014.76</v>
      </c>
      <c r="H23" s="29">
        <f t="shared" si="4"/>
        <v>1051014.76</v>
      </c>
    </row>
    <row r="24" spans="1:10" ht="36">
      <c r="A24" s="39" t="s">
        <v>107</v>
      </c>
      <c r="B24" s="28" t="s">
        <v>25</v>
      </c>
      <c r="C24" s="28" t="s">
        <v>27</v>
      </c>
      <c r="D24" s="28" t="s">
        <v>17</v>
      </c>
      <c r="E24" s="28" t="s">
        <v>30</v>
      </c>
      <c r="F24" s="29">
        <f>F25+F26</f>
        <v>1156528.6399999999</v>
      </c>
      <c r="G24" s="29">
        <f>G25+G26</f>
        <v>1051014.76</v>
      </c>
      <c r="H24" s="29">
        <f>H25+H26</f>
        <v>1051014.76</v>
      </c>
    </row>
    <row r="25" spans="1:10" ht="25.5">
      <c r="A25" s="27" t="s">
        <v>28</v>
      </c>
      <c r="B25" s="28" t="s">
        <v>25</v>
      </c>
      <c r="C25" s="28" t="s">
        <v>29</v>
      </c>
      <c r="D25" s="28" t="s">
        <v>17</v>
      </c>
      <c r="E25" s="28" t="s">
        <v>30</v>
      </c>
      <c r="F25" s="29">
        <v>888270.85</v>
      </c>
      <c r="G25" s="29">
        <v>807231</v>
      </c>
      <c r="H25" s="29">
        <v>807231</v>
      </c>
    </row>
    <row r="26" spans="1:10" ht="51">
      <c r="A26" s="36" t="s">
        <v>31</v>
      </c>
      <c r="B26" s="34" t="s">
        <v>25</v>
      </c>
      <c r="C26" s="34" t="s">
        <v>32</v>
      </c>
      <c r="D26" s="34" t="s">
        <v>17</v>
      </c>
      <c r="E26" s="34" t="s">
        <v>30</v>
      </c>
      <c r="F26" s="35">
        <v>268257.78999999998</v>
      </c>
      <c r="G26" s="35">
        <v>243783.76</v>
      </c>
      <c r="H26" s="35">
        <v>243783.76</v>
      </c>
    </row>
    <row r="27" spans="1:10" ht="25.5">
      <c r="A27" s="27" t="s">
        <v>45</v>
      </c>
      <c r="B27" s="28" t="s">
        <v>46</v>
      </c>
      <c r="C27" s="28"/>
      <c r="D27" s="28"/>
      <c r="E27" s="28"/>
      <c r="F27" s="29">
        <f>F30+F31</f>
        <v>690564.96</v>
      </c>
      <c r="G27" s="29">
        <f t="shared" ref="G27:H27" si="5">G30+G31</f>
        <v>698256.87</v>
      </c>
      <c r="H27" s="29">
        <f t="shared" si="5"/>
        <v>698256.87</v>
      </c>
    </row>
    <row r="28" spans="1:10" ht="76.5">
      <c r="A28" s="27" t="s">
        <v>26</v>
      </c>
      <c r="B28" s="28" t="s">
        <v>46</v>
      </c>
      <c r="C28" s="28" t="s">
        <v>27</v>
      </c>
      <c r="D28" s="28"/>
      <c r="E28" s="28"/>
      <c r="F28" s="29">
        <f>F29</f>
        <v>690564.96</v>
      </c>
      <c r="G28" s="29">
        <f t="shared" ref="G28:H28" si="6">G29</f>
        <v>698256.87</v>
      </c>
      <c r="H28" s="29">
        <f t="shared" si="6"/>
        <v>698256.87</v>
      </c>
    </row>
    <row r="29" spans="1:10" ht="48">
      <c r="A29" s="39" t="s">
        <v>108</v>
      </c>
      <c r="B29" s="28" t="s">
        <v>46</v>
      </c>
      <c r="C29" s="28" t="s">
        <v>27</v>
      </c>
      <c r="D29" s="28" t="s">
        <v>17</v>
      </c>
      <c r="E29" s="28" t="s">
        <v>47</v>
      </c>
      <c r="F29" s="29">
        <f>F30+F31</f>
        <v>690564.96</v>
      </c>
      <c r="G29" s="29">
        <f t="shared" ref="G29:H29" si="7">G30+G31</f>
        <v>698256.87</v>
      </c>
      <c r="H29" s="29">
        <f t="shared" si="7"/>
        <v>698256.87</v>
      </c>
    </row>
    <row r="30" spans="1:10" ht="25.5">
      <c r="A30" s="27" t="s">
        <v>28</v>
      </c>
      <c r="B30" s="28" t="s">
        <v>46</v>
      </c>
      <c r="C30" s="28" t="s">
        <v>29</v>
      </c>
      <c r="D30" s="28" t="s">
        <v>17</v>
      </c>
      <c r="E30" s="28" t="s">
        <v>47</v>
      </c>
      <c r="F30" s="29">
        <v>530387.85</v>
      </c>
      <c r="G30" s="29">
        <v>536295.6</v>
      </c>
      <c r="H30" s="29">
        <v>536295.6</v>
      </c>
    </row>
    <row r="31" spans="1:10" ht="51">
      <c r="A31" s="27" t="s">
        <v>31</v>
      </c>
      <c r="B31" s="28" t="s">
        <v>46</v>
      </c>
      <c r="C31" s="28" t="s">
        <v>32</v>
      </c>
      <c r="D31" s="28" t="s">
        <v>17</v>
      </c>
      <c r="E31" s="28" t="s">
        <v>47</v>
      </c>
      <c r="F31" s="29">
        <v>160177.10999999999</v>
      </c>
      <c r="G31" s="29">
        <v>161961.26999999999</v>
      </c>
      <c r="H31" s="29">
        <v>161961.26999999999</v>
      </c>
    </row>
    <row r="32" spans="1:10" ht="25.5">
      <c r="A32" s="27" t="s">
        <v>33</v>
      </c>
      <c r="B32" s="28" t="s">
        <v>34</v>
      </c>
      <c r="C32" s="28"/>
      <c r="D32" s="28"/>
      <c r="E32" s="28"/>
      <c r="F32" s="29">
        <f>F33+F38+F41</f>
        <v>7700143.129999999</v>
      </c>
      <c r="G32" s="29">
        <f t="shared" ref="G32:H32" si="8">G33+G38+G41</f>
        <v>7818776.7399999993</v>
      </c>
      <c r="H32" s="29">
        <f t="shared" si="8"/>
        <v>7883276.7399999993</v>
      </c>
    </row>
    <row r="33" spans="1:8" ht="76.5">
      <c r="A33" s="27" t="s">
        <v>26</v>
      </c>
      <c r="B33" s="28" t="s">
        <v>34</v>
      </c>
      <c r="C33" s="28" t="s">
        <v>27</v>
      </c>
      <c r="D33" s="28"/>
      <c r="E33" s="28"/>
      <c r="F33" s="29">
        <f>F34</f>
        <v>5296281.7899999991</v>
      </c>
      <c r="G33" s="29">
        <f t="shared" ref="G33:H33" si="9">G34</f>
        <v>4784361.57</v>
      </c>
      <c r="H33" s="29">
        <f t="shared" si="9"/>
        <v>4784361.57</v>
      </c>
    </row>
    <row r="34" spans="1:8" ht="51.75" customHeight="1">
      <c r="A34" s="39" t="s">
        <v>109</v>
      </c>
      <c r="B34" s="28" t="s">
        <v>34</v>
      </c>
      <c r="C34" s="28" t="s">
        <v>27</v>
      </c>
      <c r="D34" s="28" t="s">
        <v>17</v>
      </c>
      <c r="E34" s="28" t="s">
        <v>18</v>
      </c>
      <c r="F34" s="29">
        <f>F35+F36+F37</f>
        <v>5296281.7899999991</v>
      </c>
      <c r="G34" s="29">
        <f t="shared" ref="G34:H34" si="10">G35+G36+G37</f>
        <v>4784361.57</v>
      </c>
      <c r="H34" s="29">
        <f t="shared" si="10"/>
        <v>4784361.57</v>
      </c>
    </row>
    <row r="35" spans="1:8" ht="25.5">
      <c r="A35" s="27" t="s">
        <v>28</v>
      </c>
      <c r="B35" s="28" t="s">
        <v>34</v>
      </c>
      <c r="C35" s="28" t="s">
        <v>29</v>
      </c>
      <c r="D35" s="28" t="s">
        <v>17</v>
      </c>
      <c r="E35" s="28" t="s">
        <v>18</v>
      </c>
      <c r="F35" s="29">
        <v>4169413.36</v>
      </c>
      <c r="G35" s="29">
        <v>3676567.83</v>
      </c>
      <c r="H35" s="29">
        <v>3676567.83</v>
      </c>
    </row>
    <row r="36" spans="1:8" ht="25.5">
      <c r="A36" s="27" t="s">
        <v>28</v>
      </c>
      <c r="B36" s="28" t="s">
        <v>34</v>
      </c>
      <c r="C36" s="28" t="s">
        <v>98</v>
      </c>
      <c r="D36" s="28" t="s">
        <v>17</v>
      </c>
      <c r="E36" s="28" t="s">
        <v>18</v>
      </c>
      <c r="F36" s="29">
        <v>45958.5</v>
      </c>
      <c r="G36" s="29">
        <v>0</v>
      </c>
      <c r="H36" s="29">
        <v>0</v>
      </c>
    </row>
    <row r="37" spans="1:8" ht="51">
      <c r="A37" s="27" t="s">
        <v>31</v>
      </c>
      <c r="B37" s="28" t="s">
        <v>34</v>
      </c>
      <c r="C37" s="28" t="s">
        <v>32</v>
      </c>
      <c r="D37" s="28" t="s">
        <v>17</v>
      </c>
      <c r="E37" s="28" t="s">
        <v>18</v>
      </c>
      <c r="F37" s="29">
        <v>1080909.93</v>
      </c>
      <c r="G37" s="29">
        <v>1107793.74</v>
      </c>
      <c r="H37" s="29">
        <v>1107793.74</v>
      </c>
    </row>
    <row r="38" spans="1:8" ht="25.5">
      <c r="A38" s="27" t="s">
        <v>35</v>
      </c>
      <c r="B38" s="28" t="s">
        <v>34</v>
      </c>
      <c r="C38" s="28" t="s">
        <v>36</v>
      </c>
      <c r="D38" s="28"/>
      <c r="E38" s="28"/>
      <c r="F38" s="29">
        <f>F39+F40</f>
        <v>2265054.21</v>
      </c>
      <c r="G38" s="29">
        <f t="shared" ref="G38:H38" si="11">G39+G40</f>
        <v>2846143.36</v>
      </c>
      <c r="H38" s="29">
        <f t="shared" si="11"/>
        <v>2910643.36</v>
      </c>
    </row>
    <row r="39" spans="1:8" ht="38.25">
      <c r="A39" s="36" t="s">
        <v>37</v>
      </c>
      <c r="B39" s="34" t="s">
        <v>34</v>
      </c>
      <c r="C39" s="37" t="s">
        <v>38</v>
      </c>
      <c r="D39" s="34" t="s">
        <v>17</v>
      </c>
      <c r="E39" s="34" t="s">
        <v>18</v>
      </c>
      <c r="F39" s="35">
        <v>1594575.25</v>
      </c>
      <c r="G39" s="35">
        <v>2173302.36</v>
      </c>
      <c r="H39" s="35">
        <v>2210529.36</v>
      </c>
    </row>
    <row r="40" spans="1:8">
      <c r="A40" s="27" t="s">
        <v>39</v>
      </c>
      <c r="B40" s="28" t="s">
        <v>34</v>
      </c>
      <c r="C40" s="28" t="s">
        <v>40</v>
      </c>
      <c r="D40" s="28" t="s">
        <v>17</v>
      </c>
      <c r="E40" s="28" t="s">
        <v>18</v>
      </c>
      <c r="F40" s="29">
        <v>670478.96</v>
      </c>
      <c r="G40" s="29">
        <v>672841</v>
      </c>
      <c r="H40" s="29">
        <v>700114</v>
      </c>
    </row>
    <row r="41" spans="1:8">
      <c r="A41" s="39" t="s">
        <v>110</v>
      </c>
      <c r="B41" s="28" t="s">
        <v>34</v>
      </c>
      <c r="C41" s="28" t="s">
        <v>111</v>
      </c>
      <c r="D41" s="28"/>
      <c r="E41" s="28"/>
      <c r="F41" s="29">
        <f>F42+F43+F44</f>
        <v>138807.13</v>
      </c>
      <c r="G41" s="29">
        <f t="shared" ref="G41:H41" si="12">G42+G43+G44</f>
        <v>188271.81</v>
      </c>
      <c r="H41" s="29">
        <f t="shared" si="12"/>
        <v>188271.81</v>
      </c>
    </row>
    <row r="42" spans="1:8" ht="25.5">
      <c r="A42" s="27" t="s">
        <v>41</v>
      </c>
      <c r="B42" s="28" t="s">
        <v>34</v>
      </c>
      <c r="C42" s="28" t="s">
        <v>42</v>
      </c>
      <c r="D42" s="28" t="s">
        <v>17</v>
      </c>
      <c r="E42" s="28" t="s">
        <v>18</v>
      </c>
      <c r="F42" s="29">
        <v>99630</v>
      </c>
      <c r="G42" s="29">
        <v>164605.81</v>
      </c>
      <c r="H42" s="29">
        <v>164605.81</v>
      </c>
    </row>
    <row r="43" spans="1:8">
      <c r="A43" s="27" t="s">
        <v>43</v>
      </c>
      <c r="B43" s="28" t="s">
        <v>34</v>
      </c>
      <c r="C43" s="28" t="s">
        <v>44</v>
      </c>
      <c r="D43" s="28" t="s">
        <v>17</v>
      </c>
      <c r="E43" s="28" t="s">
        <v>18</v>
      </c>
      <c r="F43" s="29">
        <v>28954</v>
      </c>
      <c r="G43" s="29">
        <v>23666</v>
      </c>
      <c r="H43" s="29">
        <v>23666</v>
      </c>
    </row>
    <row r="44" spans="1:8">
      <c r="A44" s="27" t="s">
        <v>112</v>
      </c>
      <c r="B44" s="28" t="s">
        <v>34</v>
      </c>
      <c r="C44" s="28" t="s">
        <v>99</v>
      </c>
      <c r="D44" s="28" t="s">
        <v>17</v>
      </c>
      <c r="E44" s="28" t="s">
        <v>18</v>
      </c>
      <c r="F44" s="29">
        <v>10223.129999999999</v>
      </c>
      <c r="G44" s="29">
        <v>0</v>
      </c>
      <c r="H44" s="29">
        <v>0</v>
      </c>
    </row>
    <row r="45" spans="1:8" ht="28.5" customHeight="1">
      <c r="A45" s="27" t="s">
        <v>48</v>
      </c>
      <c r="B45" s="28" t="s">
        <v>49</v>
      </c>
      <c r="C45" s="28"/>
      <c r="D45" s="28"/>
      <c r="E45" s="28"/>
      <c r="F45" s="29">
        <f>F46</f>
        <v>37569</v>
      </c>
      <c r="G45" s="29">
        <f t="shared" ref="G45:H45" si="13">G46</f>
        <v>9320</v>
      </c>
      <c r="H45" s="29">
        <f t="shared" si="13"/>
        <v>9320</v>
      </c>
    </row>
    <row r="46" spans="1:8" ht="30.75" customHeight="1">
      <c r="A46" s="27" t="s">
        <v>35</v>
      </c>
      <c r="B46" s="28" t="s">
        <v>49</v>
      </c>
      <c r="C46" s="28" t="s">
        <v>36</v>
      </c>
      <c r="D46" s="28"/>
      <c r="E46" s="28"/>
      <c r="F46" s="29">
        <f>F47</f>
        <v>37569</v>
      </c>
      <c r="G46" s="29">
        <f t="shared" ref="G46:H46" si="14">G47</f>
        <v>9320</v>
      </c>
      <c r="H46" s="29">
        <f t="shared" si="14"/>
        <v>9320</v>
      </c>
    </row>
    <row r="47" spans="1:8" ht="30.75" customHeight="1">
      <c r="A47" s="30" t="s">
        <v>37</v>
      </c>
      <c r="B47" s="31" t="s">
        <v>49</v>
      </c>
      <c r="C47" s="28" t="s">
        <v>38</v>
      </c>
      <c r="D47" s="31" t="s">
        <v>17</v>
      </c>
      <c r="E47" s="31" t="s">
        <v>50</v>
      </c>
      <c r="F47" s="32">
        <v>37569</v>
      </c>
      <c r="G47" s="32">
        <v>9320</v>
      </c>
      <c r="H47" s="32">
        <v>9320</v>
      </c>
    </row>
    <row r="48" spans="1:8">
      <c r="A48" s="27" t="s">
        <v>51</v>
      </c>
      <c r="B48" s="28" t="s">
        <v>52</v>
      </c>
      <c r="C48" s="28"/>
      <c r="D48" s="28"/>
      <c r="E48" s="28"/>
      <c r="F48" s="29">
        <v>620</v>
      </c>
      <c r="G48" s="29">
        <v>620</v>
      </c>
      <c r="H48" s="29">
        <v>620</v>
      </c>
    </row>
    <row r="49" spans="1:8" ht="30.75" customHeight="1">
      <c r="A49" s="27" t="s">
        <v>53</v>
      </c>
      <c r="B49" s="28" t="s">
        <v>54</v>
      </c>
      <c r="C49" s="28"/>
      <c r="D49" s="28"/>
      <c r="E49" s="28"/>
      <c r="F49" s="29">
        <v>620</v>
      </c>
      <c r="G49" s="29">
        <v>620</v>
      </c>
      <c r="H49" s="29">
        <v>620</v>
      </c>
    </row>
    <row r="50" spans="1:8" ht="30.75" customHeight="1">
      <c r="A50" s="27" t="s">
        <v>35</v>
      </c>
      <c r="B50" s="28" t="s">
        <v>54</v>
      </c>
      <c r="C50" s="28" t="s">
        <v>36</v>
      </c>
      <c r="D50" s="28"/>
      <c r="E50" s="28"/>
      <c r="F50" s="29">
        <v>620</v>
      </c>
      <c r="G50" s="29">
        <v>620</v>
      </c>
      <c r="H50" s="29">
        <v>620</v>
      </c>
    </row>
    <row r="51" spans="1:8" ht="30.75" customHeight="1">
      <c r="A51" s="30" t="s">
        <v>37</v>
      </c>
      <c r="B51" s="31" t="s">
        <v>54</v>
      </c>
      <c r="C51" s="28" t="s">
        <v>38</v>
      </c>
      <c r="D51" s="31" t="s">
        <v>17</v>
      </c>
      <c r="E51" s="31" t="s">
        <v>50</v>
      </c>
      <c r="F51" s="29">
        <v>620</v>
      </c>
      <c r="G51" s="29">
        <v>620</v>
      </c>
      <c r="H51" s="29">
        <v>620</v>
      </c>
    </row>
    <row r="52" spans="1:8">
      <c r="A52" s="27" t="s">
        <v>55</v>
      </c>
      <c r="B52" s="28"/>
      <c r="C52" s="28"/>
      <c r="D52" s="28" t="s">
        <v>30</v>
      </c>
      <c r="E52" s="28"/>
      <c r="F52" s="29">
        <f>F53</f>
        <v>470807.03</v>
      </c>
      <c r="G52" s="29">
        <f t="shared" ref="G52:H54" si="15">G53</f>
        <v>510571.43</v>
      </c>
      <c r="H52" s="29">
        <f t="shared" si="15"/>
        <v>528523.81000000006</v>
      </c>
    </row>
    <row r="53" spans="1:8" ht="30.75" customHeight="1">
      <c r="A53" s="27" t="s">
        <v>20</v>
      </c>
      <c r="B53" s="28" t="s">
        <v>21</v>
      </c>
      <c r="C53" s="28"/>
      <c r="D53" s="28" t="s">
        <v>30</v>
      </c>
      <c r="E53" s="28"/>
      <c r="F53" s="29">
        <f>F54</f>
        <v>470807.03</v>
      </c>
      <c r="G53" s="29">
        <f t="shared" si="15"/>
        <v>510571.43</v>
      </c>
      <c r="H53" s="29">
        <f t="shared" si="15"/>
        <v>528523.81000000006</v>
      </c>
    </row>
    <row r="54" spans="1:8" ht="25.5">
      <c r="A54" s="27" t="s">
        <v>22</v>
      </c>
      <c r="B54" s="28" t="s">
        <v>23</v>
      </c>
      <c r="C54" s="28"/>
      <c r="D54" s="28" t="s">
        <v>30</v>
      </c>
      <c r="E54" s="28"/>
      <c r="F54" s="29">
        <f>F55</f>
        <v>470807.03</v>
      </c>
      <c r="G54" s="29">
        <f t="shared" si="15"/>
        <v>510571.43</v>
      </c>
      <c r="H54" s="29">
        <f t="shared" si="15"/>
        <v>528523.81000000006</v>
      </c>
    </row>
    <row r="55" spans="1:8" ht="44.25" customHeight="1">
      <c r="A55" s="27" t="s">
        <v>113</v>
      </c>
      <c r="B55" s="28" t="s">
        <v>56</v>
      </c>
      <c r="C55" s="28"/>
      <c r="D55" s="28" t="s">
        <v>30</v>
      </c>
      <c r="E55" s="28"/>
      <c r="F55" s="29">
        <f>F56+F59</f>
        <v>470807.03</v>
      </c>
      <c r="G55" s="29">
        <f t="shared" ref="G55:H55" si="16">G56+G59</f>
        <v>510571.43</v>
      </c>
      <c r="H55" s="29">
        <f t="shared" si="16"/>
        <v>528523.81000000006</v>
      </c>
    </row>
    <row r="56" spans="1:8">
      <c r="A56" s="27" t="s">
        <v>114</v>
      </c>
      <c r="B56" s="28" t="s">
        <v>56</v>
      </c>
      <c r="C56" s="28" t="s">
        <v>27</v>
      </c>
      <c r="D56" s="28" t="s">
        <v>30</v>
      </c>
      <c r="E56" s="28" t="s">
        <v>47</v>
      </c>
      <c r="F56" s="29">
        <f>F58+F57</f>
        <v>435756.76</v>
      </c>
      <c r="G56" s="29">
        <f t="shared" ref="G56:H56" si="17">G58+G57</f>
        <v>403224.5</v>
      </c>
      <c r="H56" s="29">
        <f t="shared" si="17"/>
        <v>403224.5</v>
      </c>
    </row>
    <row r="57" spans="1:8" ht="30.75" customHeight="1">
      <c r="A57" s="27" t="s">
        <v>28</v>
      </c>
      <c r="B57" s="28" t="s">
        <v>56</v>
      </c>
      <c r="C57" s="28" t="s">
        <v>29</v>
      </c>
      <c r="D57" s="28" t="s">
        <v>30</v>
      </c>
      <c r="E57" s="28" t="s">
        <v>47</v>
      </c>
      <c r="F57" s="29">
        <v>335359.05</v>
      </c>
      <c r="G57" s="29">
        <v>309696.24</v>
      </c>
      <c r="H57" s="29">
        <v>309696.24</v>
      </c>
    </row>
    <row r="58" spans="1:8" ht="30.75" customHeight="1">
      <c r="A58" s="27" t="s">
        <v>31</v>
      </c>
      <c r="B58" s="28" t="s">
        <v>56</v>
      </c>
      <c r="C58" s="28" t="s">
        <v>32</v>
      </c>
      <c r="D58" s="28" t="s">
        <v>30</v>
      </c>
      <c r="E58" s="28" t="s">
        <v>47</v>
      </c>
      <c r="F58" s="29">
        <v>100397.71</v>
      </c>
      <c r="G58" s="29">
        <v>93528.26</v>
      </c>
      <c r="H58" s="29">
        <v>93528.26</v>
      </c>
    </row>
    <row r="59" spans="1:8" ht="37.5" customHeight="1">
      <c r="A59" s="27" t="s">
        <v>35</v>
      </c>
      <c r="B59" s="28" t="s">
        <v>56</v>
      </c>
      <c r="C59" s="28" t="s">
        <v>36</v>
      </c>
      <c r="D59" s="28" t="s">
        <v>30</v>
      </c>
      <c r="E59" s="28" t="s">
        <v>47</v>
      </c>
      <c r="F59" s="29">
        <f>F60</f>
        <v>35050.269999999997</v>
      </c>
      <c r="G59" s="29">
        <v>107346.93</v>
      </c>
      <c r="H59" s="29">
        <v>125299.31</v>
      </c>
    </row>
    <row r="60" spans="1:8" ht="43.5" customHeight="1">
      <c r="A60" s="30" t="s">
        <v>37</v>
      </c>
      <c r="B60" s="31" t="s">
        <v>56</v>
      </c>
      <c r="C60" s="28" t="s">
        <v>38</v>
      </c>
      <c r="D60" s="31" t="s">
        <v>30</v>
      </c>
      <c r="E60" s="31" t="s">
        <v>47</v>
      </c>
      <c r="F60" s="32">
        <v>35050.269999999997</v>
      </c>
      <c r="G60" s="32">
        <v>107346.93</v>
      </c>
      <c r="H60" s="32">
        <v>125299.31</v>
      </c>
    </row>
    <row r="61" spans="1:8" ht="30.75" customHeight="1">
      <c r="A61" s="27" t="s">
        <v>57</v>
      </c>
      <c r="B61" s="28"/>
      <c r="C61" s="28"/>
      <c r="D61" s="28" t="s">
        <v>47</v>
      </c>
      <c r="E61" s="28"/>
      <c r="F61" s="29">
        <f>F62</f>
        <v>2634090.02</v>
      </c>
      <c r="G61" s="29">
        <f t="shared" ref="G61:H61" si="18">G62</f>
        <v>2547581</v>
      </c>
      <c r="H61" s="29">
        <f t="shared" si="18"/>
        <v>2547581</v>
      </c>
    </row>
    <row r="62" spans="1:8" ht="41.25" customHeight="1">
      <c r="A62" s="27" t="s">
        <v>58</v>
      </c>
      <c r="B62" s="28" t="s">
        <v>59</v>
      </c>
      <c r="C62" s="28"/>
      <c r="D62" s="28" t="s">
        <v>47</v>
      </c>
      <c r="E62" s="28"/>
      <c r="F62" s="29">
        <f>F63+F67</f>
        <v>2634090.02</v>
      </c>
      <c r="G62" s="29">
        <f t="shared" ref="G62:H62" si="19">G63+G67</f>
        <v>2547581</v>
      </c>
      <c r="H62" s="29">
        <f t="shared" si="19"/>
        <v>2547581</v>
      </c>
    </row>
    <row r="63" spans="1:8" ht="30.75" customHeight="1">
      <c r="A63" s="27" t="s">
        <v>60</v>
      </c>
      <c r="B63" s="28" t="s">
        <v>61</v>
      </c>
      <c r="C63" s="28"/>
      <c r="D63" s="28" t="s">
        <v>47</v>
      </c>
      <c r="E63" s="28" t="s">
        <v>62</v>
      </c>
      <c r="F63" s="29">
        <f>F64</f>
        <v>118129.02</v>
      </c>
      <c r="G63" s="29">
        <v>31620</v>
      </c>
      <c r="H63" s="29">
        <v>31620</v>
      </c>
    </row>
    <row r="64" spans="1:8" ht="30.75" customHeight="1">
      <c r="A64" s="27" t="s">
        <v>35</v>
      </c>
      <c r="B64" s="28" t="s">
        <v>61</v>
      </c>
      <c r="C64" s="28" t="s">
        <v>36</v>
      </c>
      <c r="D64" s="28" t="s">
        <v>47</v>
      </c>
      <c r="E64" s="28" t="s">
        <v>62</v>
      </c>
      <c r="F64" s="29">
        <f>F65</f>
        <v>118129.02</v>
      </c>
      <c r="G64" s="29">
        <v>31620</v>
      </c>
      <c r="H64" s="29">
        <v>31620</v>
      </c>
    </row>
    <row r="65" spans="1:8" ht="30.75" customHeight="1">
      <c r="A65" s="27" t="s">
        <v>37</v>
      </c>
      <c r="B65" s="28" t="s">
        <v>61</v>
      </c>
      <c r="C65" s="28" t="s">
        <v>38</v>
      </c>
      <c r="D65" s="28" t="s">
        <v>47</v>
      </c>
      <c r="E65" s="28" t="s">
        <v>62</v>
      </c>
      <c r="F65" s="29">
        <f>F66</f>
        <v>118129.02</v>
      </c>
      <c r="G65" s="29">
        <v>31620</v>
      </c>
      <c r="H65" s="29">
        <v>31620</v>
      </c>
    </row>
    <row r="66" spans="1:8" ht="30.75" customHeight="1">
      <c r="A66" s="30" t="s">
        <v>37</v>
      </c>
      <c r="B66" s="31" t="s">
        <v>61</v>
      </c>
      <c r="C66" s="28" t="s">
        <v>38</v>
      </c>
      <c r="D66" s="31" t="s">
        <v>47</v>
      </c>
      <c r="E66" s="31" t="s">
        <v>62</v>
      </c>
      <c r="F66" s="29">
        <v>118129.02</v>
      </c>
      <c r="G66" s="29">
        <v>31620</v>
      </c>
      <c r="H66" s="29">
        <v>31620</v>
      </c>
    </row>
    <row r="67" spans="1:8" ht="30.75" customHeight="1">
      <c r="A67" s="27" t="s">
        <v>63</v>
      </c>
      <c r="B67" s="28" t="s">
        <v>64</v>
      </c>
      <c r="C67" s="28"/>
      <c r="D67" s="28" t="s">
        <v>47</v>
      </c>
      <c r="E67" s="28" t="s">
        <v>62</v>
      </c>
      <c r="F67" s="29">
        <v>2515961</v>
      </c>
      <c r="G67" s="29">
        <v>2515961</v>
      </c>
      <c r="H67" s="29">
        <v>2515961</v>
      </c>
    </row>
    <row r="68" spans="1:8" ht="30.75" customHeight="1">
      <c r="A68" s="27" t="s">
        <v>35</v>
      </c>
      <c r="B68" s="28" t="s">
        <v>64</v>
      </c>
      <c r="C68" s="28" t="s">
        <v>36</v>
      </c>
      <c r="D68" s="28" t="s">
        <v>47</v>
      </c>
      <c r="E68" s="28" t="s">
        <v>62</v>
      </c>
      <c r="F68" s="29">
        <f>+F67</f>
        <v>2515961</v>
      </c>
      <c r="G68" s="29">
        <v>2515961</v>
      </c>
      <c r="H68" s="29">
        <v>2515961</v>
      </c>
    </row>
    <row r="69" spans="1:8" ht="30.75" customHeight="1">
      <c r="A69" s="30" t="s">
        <v>37</v>
      </c>
      <c r="B69" s="31" t="s">
        <v>64</v>
      </c>
      <c r="C69" s="28" t="s">
        <v>38</v>
      </c>
      <c r="D69" s="31" t="s">
        <v>47</v>
      </c>
      <c r="E69" s="31" t="s">
        <v>62</v>
      </c>
      <c r="F69" s="32">
        <f>+F67</f>
        <v>2515961</v>
      </c>
      <c r="G69" s="29">
        <v>2515961</v>
      </c>
      <c r="H69" s="29">
        <v>2515961</v>
      </c>
    </row>
    <row r="70" spans="1:8">
      <c r="A70" s="27" t="s">
        <v>65</v>
      </c>
      <c r="B70" s="28"/>
      <c r="C70" s="28"/>
      <c r="D70" s="28" t="s">
        <v>18</v>
      </c>
      <c r="E70" s="28"/>
      <c r="F70" s="29">
        <f>F71</f>
        <v>5225280.17</v>
      </c>
      <c r="G70" s="29">
        <f t="shared" ref="G70:H70" si="20">G71</f>
        <v>0</v>
      </c>
      <c r="H70" s="29">
        <f t="shared" si="20"/>
        <v>0</v>
      </c>
    </row>
    <row r="71" spans="1:8" ht="30.75" customHeight="1">
      <c r="A71" s="27" t="s">
        <v>66</v>
      </c>
      <c r="B71" s="28" t="s">
        <v>67</v>
      </c>
      <c r="C71" s="28"/>
      <c r="D71" s="28" t="s">
        <v>18</v>
      </c>
      <c r="E71" s="28"/>
      <c r="F71" s="29">
        <f>F72+F75</f>
        <v>5225280.17</v>
      </c>
      <c r="G71" s="29">
        <f t="shared" ref="G71:H71" si="21">G72+G75</f>
        <v>0</v>
      </c>
      <c r="H71" s="29">
        <f t="shared" si="21"/>
        <v>0</v>
      </c>
    </row>
    <row r="72" spans="1:8" ht="30.75" customHeight="1">
      <c r="A72" s="27" t="s">
        <v>68</v>
      </c>
      <c r="B72" s="28" t="s">
        <v>69</v>
      </c>
      <c r="C72" s="28"/>
      <c r="D72" s="28" t="s">
        <v>18</v>
      </c>
      <c r="E72" s="28" t="s">
        <v>70</v>
      </c>
      <c r="F72" s="29">
        <v>3113926.23</v>
      </c>
      <c r="G72" s="29">
        <v>0</v>
      </c>
      <c r="H72" s="29">
        <v>0</v>
      </c>
    </row>
    <row r="73" spans="1:8" ht="30.75" customHeight="1">
      <c r="A73" s="27" t="s">
        <v>35</v>
      </c>
      <c r="B73" s="28" t="s">
        <v>69</v>
      </c>
      <c r="C73" s="28" t="s">
        <v>36</v>
      </c>
      <c r="D73" s="28" t="s">
        <v>18</v>
      </c>
      <c r="E73" s="28" t="s">
        <v>70</v>
      </c>
      <c r="F73" s="29">
        <v>3113926.23</v>
      </c>
      <c r="G73" s="29">
        <v>0</v>
      </c>
      <c r="H73" s="29">
        <v>0</v>
      </c>
    </row>
    <row r="74" spans="1:8" ht="30.75" customHeight="1">
      <c r="A74" s="30" t="s">
        <v>37</v>
      </c>
      <c r="B74" s="31" t="s">
        <v>69</v>
      </c>
      <c r="C74" s="28" t="s">
        <v>38</v>
      </c>
      <c r="D74" s="31" t="s">
        <v>18</v>
      </c>
      <c r="E74" s="31" t="s">
        <v>70</v>
      </c>
      <c r="F74" s="29">
        <v>3113926.23</v>
      </c>
      <c r="G74" s="32">
        <v>0</v>
      </c>
      <c r="H74" s="32">
        <v>0</v>
      </c>
    </row>
    <row r="75" spans="1:8" ht="41.25" customHeight="1">
      <c r="A75" s="27" t="s">
        <v>71</v>
      </c>
      <c r="B75" s="28" t="s">
        <v>72</v>
      </c>
      <c r="C75" s="28"/>
      <c r="D75" s="28" t="s">
        <v>18</v>
      </c>
      <c r="E75" s="28" t="s">
        <v>70</v>
      </c>
      <c r="F75" s="29">
        <v>2111353.94</v>
      </c>
      <c r="G75" s="29">
        <v>0</v>
      </c>
      <c r="H75" s="29">
        <v>0</v>
      </c>
    </row>
    <row r="76" spans="1:8" ht="30.75" customHeight="1">
      <c r="A76" s="27" t="s">
        <v>35</v>
      </c>
      <c r="B76" s="28" t="s">
        <v>72</v>
      </c>
      <c r="C76" s="28" t="s">
        <v>36</v>
      </c>
      <c r="D76" s="28" t="s">
        <v>18</v>
      </c>
      <c r="E76" s="28" t="s">
        <v>70</v>
      </c>
      <c r="F76" s="29">
        <v>2111353.94</v>
      </c>
      <c r="G76" s="29">
        <v>0</v>
      </c>
      <c r="H76" s="29">
        <v>0</v>
      </c>
    </row>
    <row r="77" spans="1:8" ht="30.75" customHeight="1">
      <c r="A77" s="30" t="s">
        <v>37</v>
      </c>
      <c r="B77" s="31" t="s">
        <v>72</v>
      </c>
      <c r="C77" s="28" t="s">
        <v>38</v>
      </c>
      <c r="D77" s="31" t="s">
        <v>18</v>
      </c>
      <c r="E77" s="31" t="s">
        <v>70</v>
      </c>
      <c r="F77" s="33">
        <v>2111353.94</v>
      </c>
      <c r="G77" s="32">
        <v>0</v>
      </c>
      <c r="H77" s="32">
        <v>0</v>
      </c>
    </row>
    <row r="78" spans="1:8" ht="30.75" customHeight="1">
      <c r="A78" s="27" t="s">
        <v>73</v>
      </c>
      <c r="B78" s="28"/>
      <c r="C78" s="28"/>
      <c r="D78" s="28" t="s">
        <v>74</v>
      </c>
      <c r="E78" s="28"/>
      <c r="F78" s="29">
        <f>F79</f>
        <v>572497</v>
      </c>
      <c r="G78" s="29">
        <f t="shared" ref="G78:H78" si="22">G79</f>
        <v>0</v>
      </c>
      <c r="H78" s="29">
        <f t="shared" si="22"/>
        <v>0</v>
      </c>
    </row>
    <row r="79" spans="1:8" ht="30.75" customHeight="1">
      <c r="A79" s="27" t="s">
        <v>66</v>
      </c>
      <c r="B79" s="28" t="s">
        <v>67</v>
      </c>
      <c r="C79" s="28"/>
      <c r="D79" s="28" t="s">
        <v>74</v>
      </c>
      <c r="E79" s="28"/>
      <c r="F79" s="29">
        <f>F80+F83</f>
        <v>572497</v>
      </c>
      <c r="G79" s="29">
        <f t="shared" ref="G79:H79" si="23">G80+G83</f>
        <v>0</v>
      </c>
      <c r="H79" s="29">
        <f t="shared" si="23"/>
        <v>0</v>
      </c>
    </row>
    <row r="80" spans="1:8" ht="27.75" customHeight="1">
      <c r="A80" s="27" t="s">
        <v>75</v>
      </c>
      <c r="B80" s="28" t="s">
        <v>76</v>
      </c>
      <c r="C80" s="28"/>
      <c r="D80" s="28" t="s">
        <v>74</v>
      </c>
      <c r="E80" s="28" t="s">
        <v>30</v>
      </c>
      <c r="F80" s="29">
        <v>513947</v>
      </c>
      <c r="G80" s="29">
        <v>0</v>
      </c>
      <c r="H80" s="29">
        <v>0</v>
      </c>
    </row>
    <row r="81" spans="1:8" ht="30.75" customHeight="1">
      <c r="A81" s="27" t="s">
        <v>35</v>
      </c>
      <c r="B81" s="28" t="s">
        <v>76</v>
      </c>
      <c r="C81" s="28" t="s">
        <v>36</v>
      </c>
      <c r="D81" s="28" t="s">
        <v>74</v>
      </c>
      <c r="E81" s="28" t="s">
        <v>30</v>
      </c>
      <c r="F81" s="29">
        <v>513947</v>
      </c>
      <c r="G81" s="29">
        <v>0</v>
      </c>
      <c r="H81" s="29">
        <v>0</v>
      </c>
    </row>
    <row r="82" spans="1:8" ht="30.75" customHeight="1">
      <c r="A82" s="27" t="s">
        <v>37</v>
      </c>
      <c r="B82" s="28" t="s">
        <v>76</v>
      </c>
      <c r="C82" s="28" t="s">
        <v>38</v>
      </c>
      <c r="D82" s="28" t="s">
        <v>74</v>
      </c>
      <c r="E82" s="28" t="s">
        <v>30</v>
      </c>
      <c r="F82" s="29">
        <v>513947</v>
      </c>
      <c r="G82" s="29">
        <v>0</v>
      </c>
      <c r="H82" s="29">
        <v>0</v>
      </c>
    </row>
    <row r="83" spans="1:8">
      <c r="A83" s="27" t="s">
        <v>77</v>
      </c>
      <c r="B83" s="28" t="s">
        <v>78</v>
      </c>
      <c r="C83" s="28"/>
      <c r="D83" s="28" t="s">
        <v>74</v>
      </c>
      <c r="E83" s="28"/>
      <c r="F83" s="29">
        <v>58550</v>
      </c>
      <c r="G83" s="29">
        <v>0</v>
      </c>
      <c r="H83" s="29">
        <v>0</v>
      </c>
    </row>
    <row r="84" spans="1:8" ht="30.75" customHeight="1">
      <c r="A84" s="27" t="s">
        <v>35</v>
      </c>
      <c r="B84" s="28" t="s">
        <v>78</v>
      </c>
      <c r="C84" s="28" t="s">
        <v>36</v>
      </c>
      <c r="D84" s="28" t="s">
        <v>74</v>
      </c>
      <c r="E84" s="28" t="s">
        <v>47</v>
      </c>
      <c r="F84" s="29">
        <v>58550</v>
      </c>
      <c r="G84" s="29">
        <v>0</v>
      </c>
      <c r="H84" s="29">
        <v>0</v>
      </c>
    </row>
    <row r="85" spans="1:8" ht="38.25">
      <c r="A85" s="27" t="s">
        <v>37</v>
      </c>
      <c r="B85" s="28" t="s">
        <v>78</v>
      </c>
      <c r="C85" s="28" t="s">
        <v>38</v>
      </c>
      <c r="D85" s="28" t="s">
        <v>74</v>
      </c>
      <c r="E85" s="28" t="s">
        <v>47</v>
      </c>
      <c r="F85" s="29">
        <v>58550</v>
      </c>
      <c r="G85" s="29">
        <v>0</v>
      </c>
      <c r="H85" s="29">
        <v>0</v>
      </c>
    </row>
    <row r="86" spans="1:8" ht="25.5">
      <c r="A86" s="27" t="s">
        <v>79</v>
      </c>
      <c r="B86" s="28" t="s">
        <v>80</v>
      </c>
      <c r="C86" s="28"/>
      <c r="D86" s="28" t="s">
        <v>74</v>
      </c>
      <c r="E86" s="28" t="s">
        <v>47</v>
      </c>
      <c r="F86" s="29">
        <f>F87+F91+F94+F97</f>
        <v>18056085.780000001</v>
      </c>
      <c r="G86" s="29">
        <f t="shared" ref="G86:H86" si="24">G87+G91+G94+G97</f>
        <v>1425645</v>
      </c>
      <c r="H86" s="29">
        <f t="shared" si="24"/>
        <v>1123065</v>
      </c>
    </row>
    <row r="87" spans="1:8">
      <c r="A87" s="27" t="s">
        <v>81</v>
      </c>
      <c r="B87" s="28" t="s">
        <v>82</v>
      </c>
      <c r="C87" s="28"/>
      <c r="D87" s="28" t="s">
        <v>74</v>
      </c>
      <c r="E87" s="28" t="s">
        <v>47</v>
      </c>
      <c r="F87" s="29">
        <f>F88</f>
        <v>1278878</v>
      </c>
      <c r="G87" s="29">
        <f t="shared" ref="G87:H87" si="25">G88</f>
        <v>1000645</v>
      </c>
      <c r="H87" s="29">
        <f t="shared" si="25"/>
        <v>698065</v>
      </c>
    </row>
    <row r="88" spans="1:8" ht="29.25" customHeight="1">
      <c r="A88" s="27" t="s">
        <v>35</v>
      </c>
      <c r="B88" s="28" t="s">
        <v>82</v>
      </c>
      <c r="C88" s="28" t="s">
        <v>36</v>
      </c>
      <c r="D88" s="28" t="s">
        <v>74</v>
      </c>
      <c r="E88" s="28" t="s">
        <v>47</v>
      </c>
      <c r="F88" s="29">
        <f>F89+F90</f>
        <v>1278878</v>
      </c>
      <c r="G88" s="29">
        <f t="shared" ref="G88:H88" si="26">G89+G90</f>
        <v>1000645</v>
      </c>
      <c r="H88" s="29">
        <f t="shared" si="26"/>
        <v>698065</v>
      </c>
    </row>
    <row r="89" spans="1:8" ht="38.25">
      <c r="A89" s="27" t="s">
        <v>37</v>
      </c>
      <c r="B89" s="28" t="s">
        <v>82</v>
      </c>
      <c r="C89" s="28" t="s">
        <v>38</v>
      </c>
      <c r="D89" s="28" t="s">
        <v>74</v>
      </c>
      <c r="E89" s="28" t="s">
        <v>47</v>
      </c>
      <c r="F89" s="29">
        <v>78878</v>
      </c>
      <c r="G89" s="29">
        <v>0</v>
      </c>
      <c r="H89" s="29">
        <v>0</v>
      </c>
    </row>
    <row r="90" spans="1:8">
      <c r="A90" s="30" t="s">
        <v>39</v>
      </c>
      <c r="B90" s="31" t="s">
        <v>82</v>
      </c>
      <c r="C90" s="28" t="s">
        <v>40</v>
      </c>
      <c r="D90" s="31" t="s">
        <v>74</v>
      </c>
      <c r="E90" s="31" t="s">
        <v>47</v>
      </c>
      <c r="F90" s="29">
        <v>1200000</v>
      </c>
      <c r="G90" s="29">
        <v>1000645</v>
      </c>
      <c r="H90" s="29">
        <v>698065</v>
      </c>
    </row>
    <row r="91" spans="1:8">
      <c r="A91" s="27" t="s">
        <v>83</v>
      </c>
      <c r="B91" s="28" t="s">
        <v>84</v>
      </c>
      <c r="C91" s="28"/>
      <c r="D91" s="28" t="s">
        <v>74</v>
      </c>
      <c r="E91" s="28" t="s">
        <v>47</v>
      </c>
      <c r="F91" s="29">
        <f>F92</f>
        <v>699232.04</v>
      </c>
      <c r="G91" s="29">
        <v>425000</v>
      </c>
      <c r="H91" s="29">
        <v>425000</v>
      </c>
    </row>
    <row r="92" spans="1:8" ht="30.75" customHeight="1">
      <c r="A92" s="27" t="s">
        <v>35</v>
      </c>
      <c r="B92" s="28" t="s">
        <v>84</v>
      </c>
      <c r="C92" s="28" t="s">
        <v>36</v>
      </c>
      <c r="D92" s="28" t="s">
        <v>74</v>
      </c>
      <c r="E92" s="28" t="s">
        <v>47</v>
      </c>
      <c r="F92" s="29">
        <f>F93</f>
        <v>699232.04</v>
      </c>
      <c r="G92" s="29">
        <v>425000</v>
      </c>
      <c r="H92" s="29">
        <v>425000</v>
      </c>
    </row>
    <row r="93" spans="1:8" ht="30.75" customHeight="1">
      <c r="A93" s="36" t="s">
        <v>37</v>
      </c>
      <c r="B93" s="34" t="s">
        <v>84</v>
      </c>
      <c r="C93" s="37" t="s">
        <v>38</v>
      </c>
      <c r="D93" s="34" t="s">
        <v>74</v>
      </c>
      <c r="E93" s="34" t="s">
        <v>47</v>
      </c>
      <c r="F93" s="38">
        <v>699232.04</v>
      </c>
      <c r="G93" s="29">
        <v>425000</v>
      </c>
      <c r="H93" s="29">
        <v>425000</v>
      </c>
    </row>
    <row r="94" spans="1:8" ht="30.75" customHeight="1">
      <c r="A94" s="27" t="s">
        <v>100</v>
      </c>
      <c r="B94" s="28" t="s">
        <v>97</v>
      </c>
      <c r="C94" s="28"/>
      <c r="D94" s="28" t="s">
        <v>74</v>
      </c>
      <c r="E94" s="28" t="s">
        <v>47</v>
      </c>
      <c r="F94" s="29">
        <f>F95</f>
        <v>389850</v>
      </c>
      <c r="G94" s="29">
        <v>0</v>
      </c>
      <c r="H94" s="29">
        <v>0</v>
      </c>
    </row>
    <row r="95" spans="1:8" ht="30.75" customHeight="1">
      <c r="A95" s="27" t="s">
        <v>35</v>
      </c>
      <c r="B95" s="28" t="s">
        <v>97</v>
      </c>
      <c r="C95" s="28" t="s">
        <v>36</v>
      </c>
      <c r="D95" s="28" t="s">
        <v>74</v>
      </c>
      <c r="E95" s="28" t="s">
        <v>47</v>
      </c>
      <c r="F95" s="29">
        <f>F96</f>
        <v>389850</v>
      </c>
      <c r="G95" s="29"/>
      <c r="H95" s="29"/>
    </row>
    <row r="96" spans="1:8" ht="30.75" customHeight="1">
      <c r="A96" s="36" t="s">
        <v>37</v>
      </c>
      <c r="B96" s="28" t="s">
        <v>97</v>
      </c>
      <c r="C96" s="28" t="s">
        <v>38</v>
      </c>
      <c r="D96" s="28" t="s">
        <v>74</v>
      </c>
      <c r="E96" s="28" t="s">
        <v>47</v>
      </c>
      <c r="F96" s="29">
        <v>389850</v>
      </c>
      <c r="G96" s="29"/>
      <c r="H96" s="29"/>
    </row>
    <row r="97" spans="1:8">
      <c r="A97" s="27" t="s">
        <v>101</v>
      </c>
      <c r="B97" s="28" t="s">
        <v>96</v>
      </c>
      <c r="C97" s="28"/>
      <c r="D97" s="28" t="s">
        <v>74</v>
      </c>
      <c r="E97" s="28" t="s">
        <v>47</v>
      </c>
      <c r="F97" s="29">
        <f>F98</f>
        <v>15688125.74</v>
      </c>
      <c r="G97" s="29"/>
      <c r="H97" s="29"/>
    </row>
    <row r="98" spans="1:8" ht="25.5">
      <c r="A98" s="27" t="s">
        <v>35</v>
      </c>
      <c r="B98" s="28" t="s">
        <v>96</v>
      </c>
      <c r="C98" s="28" t="s">
        <v>36</v>
      </c>
      <c r="D98" s="28" t="s">
        <v>74</v>
      </c>
      <c r="E98" s="28" t="s">
        <v>47</v>
      </c>
      <c r="F98" s="29">
        <f>F99</f>
        <v>15688125.74</v>
      </c>
      <c r="G98" s="29">
        <v>0</v>
      </c>
      <c r="H98" s="29">
        <v>0</v>
      </c>
    </row>
    <row r="99" spans="1:8" ht="38.25">
      <c r="A99" s="36" t="s">
        <v>37</v>
      </c>
      <c r="B99" s="28" t="s">
        <v>96</v>
      </c>
      <c r="C99" s="28" t="s">
        <v>38</v>
      </c>
      <c r="D99" s="28" t="s">
        <v>74</v>
      </c>
      <c r="E99" s="28" t="s">
        <v>47</v>
      </c>
      <c r="F99" s="29">
        <v>15688125.74</v>
      </c>
      <c r="G99" s="29"/>
      <c r="H99" s="29"/>
    </row>
    <row r="100" spans="1:8">
      <c r="A100" s="27" t="s">
        <v>85</v>
      </c>
      <c r="B100" s="28"/>
      <c r="C100" s="28"/>
      <c r="D100" s="28" t="s">
        <v>86</v>
      </c>
      <c r="E100" s="28" t="s">
        <v>74</v>
      </c>
      <c r="F100" s="29">
        <f>F101</f>
        <v>1073120</v>
      </c>
      <c r="G100" s="29">
        <f t="shared" ref="G100:H100" si="27">G101</f>
        <v>0</v>
      </c>
      <c r="H100" s="29">
        <f t="shared" si="27"/>
        <v>0</v>
      </c>
    </row>
    <row r="101" spans="1:8" ht="30.75" customHeight="1">
      <c r="A101" s="27" t="s">
        <v>66</v>
      </c>
      <c r="B101" s="28" t="s">
        <v>67</v>
      </c>
      <c r="C101" s="28"/>
      <c r="D101" s="28" t="s">
        <v>86</v>
      </c>
      <c r="E101" s="28" t="s">
        <v>74</v>
      </c>
      <c r="F101" s="29">
        <f>F102</f>
        <v>1073120</v>
      </c>
      <c r="G101" s="29">
        <v>0</v>
      </c>
      <c r="H101" s="29">
        <v>0</v>
      </c>
    </row>
    <row r="102" spans="1:8" ht="55.5" customHeight="1">
      <c r="A102" s="27" t="s">
        <v>87</v>
      </c>
      <c r="B102" s="28" t="s">
        <v>88</v>
      </c>
      <c r="C102" s="28"/>
      <c r="D102" s="28" t="s">
        <v>86</v>
      </c>
      <c r="E102" s="28" t="s">
        <v>74</v>
      </c>
      <c r="F102" s="29">
        <f>F103</f>
        <v>1073120</v>
      </c>
      <c r="G102" s="29">
        <v>0</v>
      </c>
      <c r="H102" s="29">
        <v>0</v>
      </c>
    </row>
    <row r="103" spans="1:8" ht="30.75" customHeight="1">
      <c r="A103" s="27" t="s">
        <v>35</v>
      </c>
      <c r="B103" s="28" t="s">
        <v>88</v>
      </c>
      <c r="C103" s="28" t="s">
        <v>36</v>
      </c>
      <c r="D103" s="28" t="s">
        <v>86</v>
      </c>
      <c r="E103" s="28" t="s">
        <v>74</v>
      </c>
      <c r="F103" s="29">
        <f>F104</f>
        <v>1073120</v>
      </c>
      <c r="G103" s="29">
        <v>0</v>
      </c>
      <c r="H103" s="29">
        <v>0</v>
      </c>
    </row>
    <row r="104" spans="1:8" ht="30.75" customHeight="1">
      <c r="A104" s="30" t="s">
        <v>37</v>
      </c>
      <c r="B104" s="31" t="s">
        <v>88</v>
      </c>
      <c r="C104" s="28" t="s">
        <v>38</v>
      </c>
      <c r="D104" s="31" t="s">
        <v>86</v>
      </c>
      <c r="E104" s="31" t="s">
        <v>74</v>
      </c>
      <c r="F104" s="29">
        <v>1073120</v>
      </c>
      <c r="G104" s="32">
        <v>0</v>
      </c>
      <c r="H104" s="32">
        <v>0</v>
      </c>
    </row>
    <row r="105" spans="1:8">
      <c r="A105" s="27" t="s">
        <v>89</v>
      </c>
      <c r="B105" s="28"/>
      <c r="C105" s="28"/>
      <c r="D105" s="28" t="s">
        <v>62</v>
      </c>
      <c r="E105" s="28"/>
      <c r="F105" s="29">
        <f>F106</f>
        <v>831707.72</v>
      </c>
      <c r="G105" s="29">
        <f t="shared" ref="G105:H109" si="28">G106</f>
        <v>639211.63</v>
      </c>
      <c r="H105" s="29">
        <f t="shared" si="28"/>
        <v>639211.63</v>
      </c>
    </row>
    <row r="106" spans="1:8" ht="30.75" customHeight="1">
      <c r="A106" s="27" t="s">
        <v>20</v>
      </c>
      <c r="B106" s="28" t="s">
        <v>21</v>
      </c>
      <c r="C106" s="28"/>
      <c r="D106" s="28" t="s">
        <v>62</v>
      </c>
      <c r="E106" s="28"/>
      <c r="F106" s="29">
        <f>F107</f>
        <v>831707.72</v>
      </c>
      <c r="G106" s="29">
        <f t="shared" si="28"/>
        <v>639211.63</v>
      </c>
      <c r="H106" s="29">
        <f t="shared" si="28"/>
        <v>639211.63</v>
      </c>
    </row>
    <row r="107" spans="1:8" ht="30.75" customHeight="1">
      <c r="A107" s="27" t="s">
        <v>22</v>
      </c>
      <c r="B107" s="28" t="s">
        <v>23</v>
      </c>
      <c r="C107" s="28"/>
      <c r="D107" s="28" t="s">
        <v>62</v>
      </c>
      <c r="E107" s="28"/>
      <c r="F107" s="29">
        <f>F108</f>
        <v>831707.72</v>
      </c>
      <c r="G107" s="29">
        <f t="shared" si="28"/>
        <v>639211.63</v>
      </c>
      <c r="H107" s="29">
        <f t="shared" si="28"/>
        <v>639211.63</v>
      </c>
    </row>
    <row r="108" spans="1:8" ht="30.75" customHeight="1">
      <c r="A108" s="27" t="s">
        <v>90</v>
      </c>
      <c r="B108" s="28" t="s">
        <v>91</v>
      </c>
      <c r="C108" s="28"/>
      <c r="D108" s="28" t="s">
        <v>62</v>
      </c>
      <c r="E108" s="28"/>
      <c r="F108" s="29">
        <f>F109</f>
        <v>831707.72</v>
      </c>
      <c r="G108" s="29">
        <f t="shared" si="28"/>
        <v>639211.63</v>
      </c>
      <c r="H108" s="29">
        <f t="shared" si="28"/>
        <v>639211.63</v>
      </c>
    </row>
    <row r="109" spans="1:8" ht="30.75" customHeight="1">
      <c r="A109" s="27" t="s">
        <v>92</v>
      </c>
      <c r="B109" s="28" t="s">
        <v>91</v>
      </c>
      <c r="C109" s="28" t="s">
        <v>93</v>
      </c>
      <c r="D109" s="28" t="s">
        <v>62</v>
      </c>
      <c r="E109" s="28"/>
      <c r="F109" s="29">
        <f>F110</f>
        <v>831707.72</v>
      </c>
      <c r="G109" s="29">
        <f t="shared" si="28"/>
        <v>639211.63</v>
      </c>
      <c r="H109" s="29">
        <f t="shared" si="28"/>
        <v>639211.63</v>
      </c>
    </row>
    <row r="110" spans="1:8" ht="30.75" customHeight="1">
      <c r="A110" s="27" t="s">
        <v>94</v>
      </c>
      <c r="B110" s="28" t="s">
        <v>91</v>
      </c>
      <c r="C110" s="28" t="s">
        <v>95</v>
      </c>
      <c r="D110" s="28" t="s">
        <v>62</v>
      </c>
      <c r="E110" s="28" t="s">
        <v>47</v>
      </c>
      <c r="F110" s="29">
        <v>831707.72</v>
      </c>
      <c r="G110" s="29">
        <v>639211.63</v>
      </c>
      <c r="H110" s="29">
        <v>639211.63</v>
      </c>
    </row>
    <row r="111" spans="1:8" ht="12.75" customHeight="1">
      <c r="A111" s="40" t="s">
        <v>116</v>
      </c>
      <c r="B111" s="40"/>
      <c r="C111" s="40"/>
      <c r="D111" s="40"/>
      <c r="E111" s="40"/>
      <c r="F111" s="40"/>
      <c r="G111" s="41">
        <v>299355</v>
      </c>
      <c r="H111" s="41">
        <v>601935</v>
      </c>
    </row>
    <row r="112" spans="1:8" ht="12.75" customHeight="1">
      <c r="A112" s="17"/>
      <c r="B112" s="17"/>
      <c r="C112" s="17"/>
      <c r="D112" s="17"/>
      <c r="E112" s="17"/>
      <c r="F112" s="17"/>
      <c r="G112" s="17"/>
      <c r="H112" s="17"/>
    </row>
    <row r="113" spans="1:8" ht="12.75" customHeight="1">
      <c r="A113" s="17"/>
      <c r="B113" s="17"/>
      <c r="C113" s="17"/>
      <c r="D113" s="17"/>
      <c r="E113" s="17"/>
      <c r="F113" s="17"/>
      <c r="G113" s="17"/>
      <c r="H113" s="17"/>
    </row>
    <row r="114" spans="1:8" ht="12.75" customHeight="1">
      <c r="A114" s="17"/>
      <c r="B114" s="17"/>
      <c r="C114" s="17"/>
      <c r="D114" s="17"/>
      <c r="E114" s="17"/>
      <c r="F114" s="17"/>
      <c r="G114" s="17"/>
      <c r="H114" s="17"/>
    </row>
  </sheetData>
  <mergeCells count="11">
    <mergeCell ref="F2:H2"/>
    <mergeCell ref="F3:H3"/>
    <mergeCell ref="F5:H5"/>
    <mergeCell ref="F8:H8"/>
    <mergeCell ref="F9:H9"/>
    <mergeCell ref="G4:H4"/>
    <mergeCell ref="A15:H15"/>
    <mergeCell ref="A14:H14"/>
    <mergeCell ref="D10:H10"/>
    <mergeCell ref="F12:H12"/>
    <mergeCell ref="F11:H11"/>
  </mergeCells>
  <phoneticPr fontId="7" type="noConversion"/>
  <pageMargins left="0.98425196850393704" right="0.39370078740157483" top="0.39370078740157483" bottom="0.39370078740157483" header="0.19685039370078741" footer="0.19685039370078741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2025-12-19T04:08:33Z</cp:lastPrinted>
  <dcterms:created xsi:type="dcterms:W3CDTF">2025-03-05T04:24:09Z</dcterms:created>
  <dcterms:modified xsi:type="dcterms:W3CDTF">2026-02-03T06:29:33Z</dcterms:modified>
</cp:coreProperties>
</file>